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gc\Desktop\"/>
    </mc:Choice>
  </mc:AlternateContent>
  <bookViews>
    <workbookView xWindow="0" yWindow="0" windowWidth="23040" windowHeight="9228"/>
  </bookViews>
  <sheets>
    <sheet name="Gulvberegner" sheetId="2" r:id="rId1"/>
    <sheet name="Menu" sheetId="1" r:id="rId2"/>
  </sheets>
  <definedNames>
    <definedName name="_xlnm.Print_Area" localSheetId="0">Gulvberegner!$B$1:$M$34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 l="1"/>
  <c r="J23" i="2" s="1"/>
  <c r="J16" i="2"/>
  <c r="J8" i="2"/>
  <c r="J25" i="2" l="1"/>
  <c r="G33" i="2"/>
  <c r="G32" i="2"/>
  <c r="G31" i="2"/>
</calcChain>
</file>

<file path=xl/sharedStrings.xml><?xml version="1.0" encoding="utf-8"?>
<sst xmlns="http://schemas.openxmlformats.org/spreadsheetml/2006/main" count="43" uniqueCount="32">
  <si>
    <t>Samlet areal</t>
  </si>
  <si>
    <t>m2</t>
  </si>
  <si>
    <t>%</t>
  </si>
  <si>
    <t xml:space="preserve"> 10 -20 kg</t>
  </si>
  <si>
    <t xml:space="preserve"> 20 - 30 kg</t>
  </si>
  <si>
    <t xml:space="preserve"> 30 - 50 kg</t>
  </si>
  <si>
    <t xml:space="preserve">    0-10 kg</t>
  </si>
  <si>
    <t>L</t>
  </si>
  <si>
    <t>B</t>
  </si>
  <si>
    <t>Område 1</t>
  </si>
  <si>
    <t>Område 2</t>
  </si>
  <si>
    <t>Område 3</t>
  </si>
  <si>
    <t>Område 4</t>
  </si>
  <si>
    <t>Område 5</t>
  </si>
  <si>
    <t>Område 6</t>
  </si>
  <si>
    <t>Lukket/drænet gulv</t>
  </si>
  <si>
    <t>Stk</t>
  </si>
  <si>
    <t>mål i cm</t>
  </si>
  <si>
    <t>Antal grise pr. sti</t>
  </si>
  <si>
    <t>Grisenes gennemsnitsvægt</t>
  </si>
  <si>
    <t>gns. vægt</t>
  </si>
  <si>
    <t>Størrelse på stien (invendig mål)</t>
  </si>
  <si>
    <t>Gulvberegner</t>
  </si>
  <si>
    <t>gældende for smågrise fra 4. uger til og med 9. uge</t>
  </si>
  <si>
    <t>Rev. 1</t>
  </si>
  <si>
    <t>Foderautomat (udvendig mål)</t>
  </si>
  <si>
    <t xml:space="preserve">Antal stier foderautomaten dækker over </t>
  </si>
  <si>
    <t>Størrelse på fast gulv</t>
  </si>
  <si>
    <t>Manglende lukket gulv/10% drænet</t>
  </si>
  <si>
    <t>Teoritisk areal lukket/10% drænet</t>
  </si>
  <si>
    <t>Samlet lukket/10% drænet areal</t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</si>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</sst>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2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9" xfId="0" applyBorder="1"/>
    <xf numFmtId="0" fontId="0" fillId="0" borderId="0" xfId="0" applyBorder="1"/>
    <xf numFmtId="2" fontId="0" fillId="0" borderId="0" xfId="0" applyNumberFormat="1" applyBorder="1"/>
    <xf numFmtId="0" fontId="0" fillId="0" borderId="20" xfId="0" applyBorder="1"/>
    <xf numFmtId="0" fontId="1" fillId="0" borderId="2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7" xfId="0" applyFont="1" applyFill="1" applyBorder="1" applyAlignment="1"/>
    <xf numFmtId="0" fontId="0" fillId="3" borderId="8" xfId="0" applyFont="1" applyFill="1" applyBorder="1" applyAlignment="1"/>
    <xf numFmtId="0" fontId="0" fillId="3" borderId="9" xfId="0" applyFont="1" applyFill="1" applyBorder="1" applyAlignment="1"/>
    <xf numFmtId="0" fontId="0" fillId="3" borderId="10" xfId="0" applyFont="1" applyFill="1" applyBorder="1" applyAlignment="1"/>
    <xf numFmtId="2" fontId="1" fillId="0" borderId="0" xfId="0" applyNumberFormat="1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3" xfId="0" applyFont="1" applyFill="1" applyBorder="1"/>
    <xf numFmtId="0" fontId="5" fillId="0" borderId="5" xfId="0" applyFont="1" applyFill="1" applyBorder="1"/>
    <xf numFmtId="0" fontId="0" fillId="0" borderId="20" xfId="0" applyFill="1" applyBorder="1"/>
    <xf numFmtId="2" fontId="1" fillId="4" borderId="0" xfId="0" applyNumberFormat="1" applyFont="1" applyFill="1" applyBorder="1"/>
    <xf numFmtId="0" fontId="1" fillId="4" borderId="0" xfId="0" applyFont="1" applyFill="1" applyBorder="1"/>
    <xf numFmtId="0" fontId="0" fillId="4" borderId="1" xfId="0" applyFill="1" applyBorder="1"/>
    <xf numFmtId="0" fontId="0" fillId="4" borderId="19" xfId="0" applyFill="1" applyBorder="1"/>
    <xf numFmtId="4" fontId="0" fillId="4" borderId="19" xfId="0" applyNumberFormat="1" applyFill="1" applyBorder="1"/>
    <xf numFmtId="0" fontId="7" fillId="4" borderId="2" xfId="0" applyFont="1" applyFill="1" applyBorder="1"/>
    <xf numFmtId="0" fontId="0" fillId="4" borderId="3" xfId="0" applyFill="1" applyBorder="1"/>
    <xf numFmtId="0" fontId="0" fillId="4" borderId="0" xfId="0" applyFill="1" applyBorder="1"/>
    <xf numFmtId="4" fontId="0" fillId="4" borderId="0" xfId="0" applyNumberForma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20" xfId="0" applyFill="1" applyBorder="1"/>
    <xf numFmtId="4" fontId="0" fillId="4" borderId="20" xfId="0" applyNumberFormat="1" applyFill="1" applyBorder="1"/>
    <xf numFmtId="0" fontId="0" fillId="4" borderId="6" xfId="0" applyFill="1" applyBorder="1"/>
    <xf numFmtId="0" fontId="5" fillId="0" borderId="1" xfId="0" applyFont="1" applyFill="1" applyBorder="1"/>
    <xf numFmtId="0" fontId="0" fillId="0" borderId="19" xfId="0" applyFill="1" applyBorder="1"/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14" fontId="4" fillId="0" borderId="20" xfId="0" applyNumberFormat="1" applyFont="1" applyBorder="1" applyAlignment="1">
      <alignment horizontal="right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b/>
        <i val="0"/>
        <color theme="0" tint="-4.9989318521683403E-2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146538</xdr:colOff>
      <xdr:row>0</xdr:row>
      <xdr:rowOff>99060</xdr:rowOff>
    </xdr:from>
    <xdr:to>
      <xdr:col>11</xdr:col>
      <xdr:colOff>149774</xdr:colOff>
      <xdr:row>2</xdr:row>
      <xdr:rowOff>9998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FF179B72-CFC0-4F23-A518-4B281B6A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892" y="99060"/>
          <a:ext cx="1785144" cy="415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showGridLines="0" tabSelected="1" zoomScaleNormal="100" workbookViewId="0">
      <selection activeCell="I16" sqref="I16"/>
    </sheetView>
  </sheetViews>
  <sheetFormatPr defaultRowHeight="14.4" x14ac:dyDescent="0.3"/>
  <cols>
    <col min="1" max="2" width="3.77734375" style="32" customWidth="1"/>
    <col min="3" max="3" width="10.6640625" style="32" bestFit="1" customWidth="1"/>
    <col min="4" max="4" width="5.21875" style="32" customWidth="1"/>
    <col min="5" max="5" width="3.6640625" style="32" customWidth="1"/>
    <col min="6" max="6" width="35.6640625" style="32" customWidth="1"/>
    <col min="7" max="7" width="8.5546875" style="32" customWidth="1"/>
    <col min="8" max="9" width="8.88671875" style="32"/>
    <col min="10" max="10" width="12.33203125" style="32" bestFit="1" customWidth="1"/>
    <col min="11" max="11" width="13.6640625" style="32" customWidth="1"/>
    <col min="12" max="12" width="3.6640625" style="32" customWidth="1"/>
    <col min="13" max="13" width="3.77734375" style="32" customWidth="1"/>
    <col min="14" max="14" width="8.88671875" style="32"/>
    <col min="15" max="15" width="24.33203125" style="32" bestFit="1" customWidth="1"/>
    <col min="16" max="16384" width="8.88671875" style="32"/>
  </cols>
  <sheetData>
    <row r="1" spans="2:13" ht="25.2" customHeight="1" x14ac:dyDescent="0.3">
      <c r="B1" s="52"/>
      <c r="C1" s="53"/>
      <c r="D1" s="9"/>
      <c r="E1" s="9"/>
      <c r="F1" s="58" t="s">
        <v>22</v>
      </c>
      <c r="G1" s="9"/>
      <c r="H1" s="9"/>
      <c r="I1" s="9"/>
      <c r="J1" s="9"/>
      <c r="K1" s="9"/>
      <c r="L1" s="9"/>
      <c r="M1" s="2"/>
    </row>
    <row r="2" spans="2:13" x14ac:dyDescent="0.3">
      <c r="B2" s="35"/>
      <c r="C2" s="34"/>
      <c r="D2" s="10"/>
      <c r="E2" s="10"/>
      <c r="F2" s="59"/>
      <c r="G2" s="10"/>
      <c r="H2" s="10"/>
      <c r="I2" s="10"/>
      <c r="J2" s="10"/>
      <c r="K2" s="10"/>
      <c r="L2" s="10"/>
      <c r="M2" s="4"/>
    </row>
    <row r="3" spans="2:13" x14ac:dyDescent="0.3">
      <c r="B3" s="35"/>
      <c r="C3" s="34"/>
      <c r="D3" s="10"/>
      <c r="E3" s="10"/>
      <c r="F3" s="30" t="s">
        <v>23</v>
      </c>
      <c r="G3" s="10"/>
      <c r="H3" s="10"/>
      <c r="I3" s="10"/>
      <c r="J3" s="10"/>
      <c r="K3" s="10"/>
      <c r="L3" s="31" t="s">
        <v>24</v>
      </c>
      <c r="M3" s="4"/>
    </row>
    <row r="4" spans="2:13" ht="15" thickBot="1" x14ac:dyDescent="0.35">
      <c r="B4" s="35"/>
      <c r="C4" s="34"/>
      <c r="D4" s="10"/>
      <c r="E4" s="10"/>
      <c r="F4" s="10"/>
      <c r="G4" s="10"/>
      <c r="H4" s="10"/>
      <c r="I4" s="10"/>
      <c r="J4" s="10"/>
      <c r="K4" s="57">
        <v>42825</v>
      </c>
      <c r="L4" s="57"/>
      <c r="M4" s="4"/>
    </row>
    <row r="5" spans="2:13" ht="15" thickBot="1" x14ac:dyDescent="0.35">
      <c r="B5" s="35"/>
      <c r="C5" s="54">
        <v>1</v>
      </c>
      <c r="D5" s="3"/>
      <c r="E5" s="1"/>
      <c r="F5" s="9"/>
      <c r="G5" s="9"/>
      <c r="H5" s="9"/>
      <c r="I5" s="9"/>
      <c r="J5" s="9"/>
      <c r="K5" s="9"/>
      <c r="L5" s="2"/>
      <c r="M5" s="4"/>
    </row>
    <row r="6" spans="2:13" x14ac:dyDescent="0.3">
      <c r="B6" s="35"/>
      <c r="C6" s="55"/>
      <c r="D6" s="3"/>
      <c r="E6" s="3"/>
      <c r="F6" s="10"/>
      <c r="G6" s="66" t="s">
        <v>17</v>
      </c>
      <c r="H6" s="67"/>
      <c r="I6" s="10"/>
      <c r="J6" s="60" t="s">
        <v>28</v>
      </c>
      <c r="K6" s="60"/>
      <c r="L6" s="4"/>
      <c r="M6" s="4"/>
    </row>
    <row r="7" spans="2:13" ht="15" thickBot="1" x14ac:dyDescent="0.35">
      <c r="B7" s="35"/>
      <c r="C7" s="55"/>
      <c r="D7" s="3"/>
      <c r="E7" s="3"/>
      <c r="F7" s="10"/>
      <c r="G7" s="7" t="s">
        <v>7</v>
      </c>
      <c r="H7" s="8" t="s">
        <v>8</v>
      </c>
      <c r="I7" s="10"/>
      <c r="J7" s="60"/>
      <c r="K7" s="60"/>
      <c r="L7" s="4"/>
      <c r="M7" s="4"/>
    </row>
    <row r="8" spans="2:13" x14ac:dyDescent="0.3">
      <c r="B8" s="35"/>
      <c r="C8" s="55"/>
      <c r="D8" s="3"/>
      <c r="E8" s="3"/>
      <c r="F8" s="10" t="s">
        <v>21</v>
      </c>
      <c r="G8" s="25"/>
      <c r="H8" s="26"/>
      <c r="I8" s="10"/>
      <c r="J8" s="38" t="str">
        <f>IF(H8&gt;1,((((G8*H8)/2-((G10*H10)/G11)))-(G9*H9))/10000,"")</f>
        <v/>
      </c>
      <c r="K8" s="39" t="s">
        <v>31</v>
      </c>
      <c r="L8" s="4"/>
      <c r="M8" s="4"/>
    </row>
    <row r="9" spans="2:13" x14ac:dyDescent="0.3">
      <c r="B9" s="35"/>
      <c r="C9" s="55"/>
      <c r="D9" s="3"/>
      <c r="E9" s="3"/>
      <c r="F9" s="10" t="s">
        <v>27</v>
      </c>
      <c r="G9" s="27"/>
      <c r="H9" s="28"/>
      <c r="I9" s="10"/>
      <c r="J9" s="10"/>
      <c r="K9" s="10"/>
      <c r="L9" s="4"/>
      <c r="M9" s="4"/>
    </row>
    <row r="10" spans="2:13" x14ac:dyDescent="0.3">
      <c r="B10" s="35"/>
      <c r="C10" s="55"/>
      <c r="D10" s="3"/>
      <c r="E10" s="3"/>
      <c r="F10" s="10" t="s">
        <v>25</v>
      </c>
      <c r="G10" s="27"/>
      <c r="H10" s="28"/>
      <c r="I10" s="10"/>
      <c r="J10" s="10"/>
      <c r="K10" s="10"/>
      <c r="L10" s="4"/>
      <c r="M10" s="4"/>
    </row>
    <row r="11" spans="2:13" ht="15" thickBot="1" x14ac:dyDescent="0.35">
      <c r="B11" s="35"/>
      <c r="C11" s="55"/>
      <c r="D11" s="3"/>
      <c r="E11" s="3"/>
      <c r="F11" s="10" t="s">
        <v>26</v>
      </c>
      <c r="G11" s="70">
        <v>2</v>
      </c>
      <c r="H11" s="71"/>
      <c r="I11" s="10"/>
      <c r="J11" s="10"/>
      <c r="K11" s="10"/>
      <c r="L11" s="4"/>
      <c r="M11" s="4"/>
    </row>
    <row r="12" spans="2:13" ht="15" thickBot="1" x14ac:dyDescent="0.35">
      <c r="B12" s="35"/>
      <c r="C12" s="56"/>
      <c r="D12" s="3"/>
      <c r="E12" s="5"/>
      <c r="F12" s="12"/>
      <c r="G12" s="13"/>
      <c r="H12" s="13"/>
      <c r="I12" s="12"/>
      <c r="J12" s="12"/>
      <c r="K12" s="12"/>
      <c r="L12" s="6"/>
      <c r="M12" s="4"/>
    </row>
    <row r="13" spans="2:13" ht="15" thickBot="1" x14ac:dyDescent="0.35">
      <c r="B13" s="35"/>
      <c r="C13" s="33"/>
      <c r="D13" s="10"/>
      <c r="E13" s="10"/>
      <c r="F13" s="10"/>
      <c r="G13" s="17"/>
      <c r="H13" s="17"/>
      <c r="I13" s="10"/>
      <c r="J13" s="10"/>
      <c r="K13" s="10"/>
      <c r="L13" s="10"/>
      <c r="M13" s="4"/>
    </row>
    <row r="14" spans="2:13" ht="15" thickBot="1" x14ac:dyDescent="0.35">
      <c r="B14" s="35"/>
      <c r="C14" s="54">
        <v>2</v>
      </c>
      <c r="D14" s="3"/>
      <c r="E14" s="1"/>
      <c r="F14" s="9"/>
      <c r="G14" s="15"/>
      <c r="H14" s="15"/>
      <c r="I14" s="9"/>
      <c r="J14" s="9"/>
      <c r="K14" s="9"/>
      <c r="L14" s="2"/>
      <c r="M14" s="4"/>
    </row>
    <row r="15" spans="2:13" ht="15" thickBot="1" x14ac:dyDescent="0.35">
      <c r="B15" s="35"/>
      <c r="C15" s="55"/>
      <c r="D15" s="3"/>
      <c r="E15" s="3"/>
      <c r="F15" s="10"/>
      <c r="G15" s="62" t="s">
        <v>20</v>
      </c>
      <c r="H15" s="63"/>
      <c r="I15" s="10"/>
      <c r="J15" s="61" t="s">
        <v>18</v>
      </c>
      <c r="K15" s="61"/>
      <c r="L15" s="4"/>
      <c r="M15" s="4"/>
    </row>
    <row r="16" spans="2:13" ht="15" thickBot="1" x14ac:dyDescent="0.35">
      <c r="B16" s="35"/>
      <c r="C16" s="55"/>
      <c r="D16" s="3"/>
      <c r="E16" s="3"/>
      <c r="F16" s="10" t="s">
        <v>19</v>
      </c>
      <c r="G16" s="68" t="s">
        <v>6</v>
      </c>
      <c r="H16" s="69"/>
      <c r="I16" s="10"/>
      <c r="J16" s="39">
        <f>ROUNDDOWN((PRODUCT(G8:H8)-(PRODUCT(G10:H10)/G11))/(VLOOKUP(G16,Menu!A1:B4,2))/10000,0)</f>
        <v>0</v>
      </c>
      <c r="K16" s="39" t="s">
        <v>16</v>
      </c>
      <c r="L16" s="4"/>
      <c r="M16" s="4"/>
    </row>
    <row r="17" spans="2:13" ht="15" thickBot="1" x14ac:dyDescent="0.35">
      <c r="B17" s="35"/>
      <c r="C17" s="56"/>
      <c r="D17" s="3"/>
      <c r="E17" s="5"/>
      <c r="F17" s="12"/>
      <c r="G17" s="16"/>
      <c r="H17" s="16"/>
      <c r="I17" s="12"/>
      <c r="J17" s="12"/>
      <c r="K17" s="12"/>
      <c r="L17" s="6"/>
      <c r="M17" s="4"/>
    </row>
    <row r="18" spans="2:13" ht="15" thickBot="1" x14ac:dyDescent="0.35">
      <c r="B18" s="35"/>
      <c r="C18" s="33"/>
      <c r="D18" s="10"/>
      <c r="E18" s="10"/>
      <c r="F18" s="10"/>
      <c r="G18" s="14"/>
      <c r="H18" s="14"/>
      <c r="I18" s="10"/>
      <c r="J18" s="10"/>
      <c r="K18" s="10"/>
      <c r="L18" s="10"/>
      <c r="M18" s="4"/>
    </row>
    <row r="19" spans="2:13" ht="15" thickBot="1" x14ac:dyDescent="0.35">
      <c r="B19" s="35"/>
      <c r="C19" s="54">
        <v>3</v>
      </c>
      <c r="D19" s="3"/>
      <c r="E19" s="1"/>
      <c r="F19" s="9"/>
      <c r="G19" s="9"/>
      <c r="H19" s="9"/>
      <c r="I19" s="9"/>
      <c r="J19" s="9"/>
      <c r="K19" s="9"/>
      <c r="L19" s="2"/>
      <c r="M19" s="4"/>
    </row>
    <row r="20" spans="2:13" x14ac:dyDescent="0.3">
      <c r="B20" s="35"/>
      <c r="C20" s="55"/>
      <c r="D20" s="3"/>
      <c r="E20" s="3"/>
      <c r="F20" s="10"/>
      <c r="G20" s="66" t="s">
        <v>17</v>
      </c>
      <c r="H20" s="67"/>
      <c r="I20" s="10"/>
      <c r="J20" s="10"/>
      <c r="K20" s="10"/>
      <c r="L20" s="4"/>
      <c r="M20" s="4"/>
    </row>
    <row r="21" spans="2:13" ht="15" thickBot="1" x14ac:dyDescent="0.35">
      <c r="B21" s="35"/>
      <c r="C21" s="55"/>
      <c r="D21" s="3"/>
      <c r="E21" s="3"/>
      <c r="F21" s="10"/>
      <c r="G21" s="7" t="s">
        <v>7</v>
      </c>
      <c r="H21" s="8" t="s">
        <v>8</v>
      </c>
      <c r="I21" s="10"/>
      <c r="J21" s="64" t="s">
        <v>15</v>
      </c>
      <c r="K21" s="64"/>
      <c r="L21" s="4"/>
      <c r="M21" s="4"/>
    </row>
    <row r="22" spans="2:13" x14ac:dyDescent="0.3">
      <c r="B22" s="35"/>
      <c r="C22" s="55"/>
      <c r="D22" s="3"/>
      <c r="E22" s="3"/>
      <c r="F22" s="10" t="s">
        <v>9</v>
      </c>
      <c r="G22" s="19"/>
      <c r="H22" s="20"/>
      <c r="I22" s="10"/>
      <c r="J22" s="29">
        <f>(SUMPRODUCT(G22:G27,H22:H27))/10000</f>
        <v>0</v>
      </c>
      <c r="K22" s="18" t="s">
        <v>31</v>
      </c>
      <c r="L22" s="4"/>
      <c r="M22" s="4"/>
    </row>
    <row r="23" spans="2:13" x14ac:dyDescent="0.3">
      <c r="B23" s="35"/>
      <c r="C23" s="55"/>
      <c r="D23" s="3"/>
      <c r="E23" s="3"/>
      <c r="F23" s="10" t="s">
        <v>10</v>
      </c>
      <c r="G23" s="21"/>
      <c r="H23" s="22"/>
      <c r="I23" s="10"/>
      <c r="J23" s="38" t="str">
        <f>IF(H8&gt;1,(((G9*H9)+(J22)*10000)/(((G8*H8)-((G10*H10)/G11))))*100,"")</f>
        <v/>
      </c>
      <c r="K23" s="18" t="s">
        <v>2</v>
      </c>
      <c r="L23" s="4"/>
      <c r="M23" s="4"/>
    </row>
    <row r="24" spans="2:13" x14ac:dyDescent="0.3">
      <c r="B24" s="35"/>
      <c r="C24" s="55"/>
      <c r="D24" s="3"/>
      <c r="E24" s="3"/>
      <c r="F24" s="10" t="s">
        <v>11</v>
      </c>
      <c r="G24" s="21"/>
      <c r="H24" s="22"/>
      <c r="I24" s="10"/>
      <c r="J24" s="10"/>
      <c r="K24" s="10"/>
      <c r="L24" s="4"/>
      <c r="M24" s="4"/>
    </row>
    <row r="25" spans="2:13" x14ac:dyDescent="0.3">
      <c r="B25" s="35"/>
      <c r="C25" s="55"/>
      <c r="D25" s="3"/>
      <c r="E25" s="3"/>
      <c r="F25" s="10" t="s">
        <v>12</v>
      </c>
      <c r="G25" s="21"/>
      <c r="H25" s="22"/>
      <c r="I25" s="10"/>
      <c r="J25" s="65" t="str">
        <f>IF(J23&gt;=50,"Kravene er opfyldt","Kravene er IKKE opfyldt")</f>
        <v>Kravene er opfyldt</v>
      </c>
      <c r="K25" s="65"/>
      <c r="L25" s="4"/>
      <c r="M25" s="4"/>
    </row>
    <row r="26" spans="2:13" x14ac:dyDescent="0.3">
      <c r="B26" s="35"/>
      <c r="C26" s="55"/>
      <c r="D26" s="3"/>
      <c r="E26" s="3"/>
      <c r="F26" s="10" t="s">
        <v>13</v>
      </c>
      <c r="G26" s="21"/>
      <c r="H26" s="22"/>
      <c r="I26" s="10"/>
      <c r="J26" s="11"/>
      <c r="K26" s="10"/>
      <c r="L26" s="4"/>
      <c r="M26" s="4"/>
    </row>
    <row r="27" spans="2:13" ht="15" thickBot="1" x14ac:dyDescent="0.35">
      <c r="B27" s="35"/>
      <c r="C27" s="55"/>
      <c r="D27" s="3"/>
      <c r="E27" s="3"/>
      <c r="F27" s="10" t="s">
        <v>14</v>
      </c>
      <c r="G27" s="23"/>
      <c r="H27" s="24"/>
      <c r="I27" s="10"/>
      <c r="J27" s="10"/>
      <c r="K27" s="10"/>
      <c r="L27" s="4"/>
      <c r="M27" s="4"/>
    </row>
    <row r="28" spans="2:13" ht="15" thickBot="1" x14ac:dyDescent="0.35">
      <c r="B28" s="35"/>
      <c r="C28" s="56"/>
      <c r="D28" s="3"/>
      <c r="E28" s="5"/>
      <c r="F28" s="12"/>
      <c r="G28" s="12"/>
      <c r="H28" s="12"/>
      <c r="I28" s="12"/>
      <c r="J28" s="12"/>
      <c r="K28" s="12"/>
      <c r="L28" s="6"/>
      <c r="M28" s="4"/>
    </row>
    <row r="29" spans="2:13" x14ac:dyDescent="0.3">
      <c r="B29" s="35"/>
      <c r="C29" s="34"/>
      <c r="D29" s="10"/>
      <c r="E29" s="10"/>
      <c r="F29" s="10"/>
      <c r="G29" s="10"/>
      <c r="H29" s="10"/>
      <c r="I29" s="10"/>
      <c r="J29" s="10"/>
      <c r="K29" s="10"/>
      <c r="L29" s="10"/>
      <c r="M29" s="4"/>
    </row>
    <row r="30" spans="2:13" ht="15" thickBot="1" x14ac:dyDescent="0.35">
      <c r="B30" s="35"/>
      <c r="C30" s="34"/>
      <c r="D30" s="10"/>
      <c r="E30" s="10"/>
      <c r="F30" s="10"/>
      <c r="G30" s="10"/>
      <c r="H30" s="10"/>
      <c r="I30" s="10"/>
      <c r="J30" s="10"/>
      <c r="K30" s="10"/>
      <c r="L30" s="10"/>
      <c r="M30" s="4"/>
    </row>
    <row r="31" spans="2:13" x14ac:dyDescent="0.3">
      <c r="B31" s="35"/>
      <c r="C31" s="34"/>
      <c r="D31" s="10"/>
      <c r="E31" s="40"/>
      <c r="F31" s="41" t="s">
        <v>0</v>
      </c>
      <c r="G31" s="42">
        <f>(G8*H8)/10000</f>
        <v>0</v>
      </c>
      <c r="H31" s="43" t="s">
        <v>31</v>
      </c>
      <c r="I31" s="10"/>
      <c r="J31" s="10"/>
      <c r="K31" s="10"/>
      <c r="L31" s="10"/>
      <c r="M31" s="4"/>
    </row>
    <row r="32" spans="2:13" x14ac:dyDescent="0.3">
      <c r="B32" s="35"/>
      <c r="C32" s="34"/>
      <c r="D32" s="10"/>
      <c r="E32" s="44"/>
      <c r="F32" s="45" t="s">
        <v>29</v>
      </c>
      <c r="G32" s="46">
        <f>((PRODUCT(G8:H8)-(PRODUCT(G10:H10)/G11))/2)/10000</f>
        <v>0</v>
      </c>
      <c r="H32" s="47" t="s">
        <v>31</v>
      </c>
      <c r="I32" s="10"/>
      <c r="J32" s="10"/>
      <c r="K32" s="10"/>
      <c r="L32" s="10"/>
      <c r="M32" s="4"/>
    </row>
    <row r="33" spans="2:13" ht="15" thickBot="1" x14ac:dyDescent="0.35">
      <c r="B33" s="35"/>
      <c r="C33" s="34"/>
      <c r="D33" s="10"/>
      <c r="E33" s="48"/>
      <c r="F33" s="49" t="s">
        <v>30</v>
      </c>
      <c r="G33" s="50">
        <f>(SUMPRODUCT(G22:G27,H22:H27)+PRODUCT(G9:H9))/10000</f>
        <v>0</v>
      </c>
      <c r="H33" s="51" t="s">
        <v>31</v>
      </c>
      <c r="I33" s="10"/>
      <c r="J33" s="10"/>
      <c r="K33" s="10"/>
      <c r="L33" s="10"/>
      <c r="M33" s="4"/>
    </row>
    <row r="34" spans="2:13" ht="15" thickBot="1" x14ac:dyDescent="0.35">
      <c r="B34" s="36"/>
      <c r="C34" s="37"/>
      <c r="D34" s="12"/>
      <c r="E34" s="12"/>
      <c r="F34" s="12"/>
      <c r="G34" s="12"/>
      <c r="H34" s="12"/>
      <c r="I34" s="12"/>
      <c r="J34" s="12"/>
      <c r="K34" s="12"/>
      <c r="L34" s="12"/>
      <c r="M34" s="6"/>
    </row>
  </sheetData>
  <mergeCells count="14">
    <mergeCell ref="C5:C12"/>
    <mergeCell ref="C14:C17"/>
    <mergeCell ref="C19:C28"/>
    <mergeCell ref="K4:L4"/>
    <mergeCell ref="F1:F2"/>
    <mergeCell ref="J6:K7"/>
    <mergeCell ref="J15:K15"/>
    <mergeCell ref="G15:H15"/>
    <mergeCell ref="J21:K21"/>
    <mergeCell ref="J25:K25"/>
    <mergeCell ref="G6:H6"/>
    <mergeCell ref="G20:H20"/>
    <mergeCell ref="G16:H16"/>
    <mergeCell ref="G11:H11"/>
  </mergeCells>
  <conditionalFormatting sqref="J22">
    <cfRule type="cellIs" dxfId="5" priority="5" operator="lessThan">
      <formula>$J$8</formula>
    </cfRule>
    <cfRule type="cellIs" dxfId="4" priority="6" operator="greaterThanOrEqual">
      <formula>$J$8</formula>
    </cfRule>
  </conditionalFormatting>
  <conditionalFormatting sqref="J23">
    <cfRule type="cellIs" dxfId="3" priority="3" operator="greaterThanOrEqual">
      <formula>50</formula>
    </cfRule>
    <cfRule type="cellIs" dxfId="2" priority="4" operator="lessThan">
      <formula>50</formula>
    </cfRule>
  </conditionalFormatting>
  <conditionalFormatting sqref="J25:K25">
    <cfRule type="expression" dxfId="1" priority="1">
      <formula>$J$23&gt;50</formula>
    </cfRule>
    <cfRule type="expression" dxfId="0" priority="2">
      <formula>$J$23&lt;50</formula>
    </cfRule>
  </conditionalFormatting>
  <dataValidations count="1">
    <dataValidation type="list" allowBlank="1" showInputMessage="1" showErrorMessage="1" sqref="G11:H11">
      <formula1>"1,2"</formula1>
    </dataValidation>
  </dataValidations>
  <pageMargins left="0.7" right="0.7" top="0.75" bottom="0.75" header="0.3" footer="0.3"/>
  <pageSetup paperSize="9" scale="9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Menu!#REF!</xm:f>
          </x14:formula1>
          <xm:sqref>G17:G18</xm:sqref>
        </x14:dataValidation>
        <x14:dataValidation type="list" allowBlank="1" showInputMessage="1" showErrorMessage="1">
          <x14:formula1>
            <xm:f>Menu!$A$1:$A$4</xm:f>
          </x14:formula1>
          <xm:sqref>G16:H16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4.4" x14ac:dyDescent="0.3"/>
  <sheetData>
    <row r="1" spans="1:3" x14ac:dyDescent="0.3">
      <c r="A1" t="s">
        <v>6</v>
      </c>
      <c r="B1">
        <v>0.15</v>
      </c>
      <c r="C1" t="s">
        <v>1</v>
      </c>
    </row>
    <row r="2" spans="1:3" x14ac:dyDescent="0.3">
      <c r="A2" t="s">
        <v>3</v>
      </c>
      <c r="B2">
        <v>0.2</v>
      </c>
      <c r="C2" t="s">
        <v>1</v>
      </c>
    </row>
    <row r="3" spans="1:3" x14ac:dyDescent="0.3">
      <c r="A3" t="s">
        <v>4</v>
      </c>
      <c r="B3">
        <v>0.3</v>
      </c>
      <c r="C3" t="s">
        <v>1</v>
      </c>
    </row>
    <row r="4" spans="1:3" x14ac:dyDescent="0.3">
      <c r="A4" t="s">
        <v>5</v>
      </c>
      <c r="B4">
        <v>0.4</v>
      </c>
      <c r="C4" t="s">
        <v>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Gulvberegner</vt:lpstr>
      <vt:lpstr>Menu</vt:lpstr>
      <vt:lpstr>Gulvberegner!Udskriftsområde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Keld Bertelsen</dc:creator>
  <cp:lastModifiedBy>Gert Christensen</cp:lastModifiedBy>
  <cp:lastPrinted>2017-04-19T12:55:48Z</cp:lastPrinted>
  <dcterms:created xsi:type="dcterms:W3CDTF">2015-09-15T17:08:56Z</dcterms:created>
  <dcterms:modified xsi:type="dcterms:W3CDTF">2017-04-19T13:10:10Z</dcterms:modified>
</cp:coreProperties>
</file>